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039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4" i="1"/>
  <c r="B21"/>
  <c r="B22" s="1"/>
  <c r="B13"/>
  <c r="B11"/>
  <c r="B7"/>
  <c r="B8" s="1"/>
  <c r="B14" l="1"/>
  <c r="B25"/>
  <c r="B27" s="1"/>
</calcChain>
</file>

<file path=xl/sharedStrings.xml><?xml version="1.0" encoding="utf-8"?>
<sst xmlns="http://schemas.openxmlformats.org/spreadsheetml/2006/main" count="52" uniqueCount="39">
  <si>
    <t>kg</t>
  </si>
  <si>
    <t>kg/Liter</t>
  </si>
  <si>
    <t>Liter</t>
  </si>
  <si>
    <t>Scubber Volume=</t>
  </si>
  <si>
    <t>CO2 Absorption capacity=</t>
  </si>
  <si>
    <t>L(CO2)/L(soda lime)</t>
  </si>
  <si>
    <t>ppm</t>
  </si>
  <si>
    <t>Input Gas CO2 content=</t>
  </si>
  <si>
    <t>Output gas Target CO2 Content=</t>
  </si>
  <si>
    <t>CO2 level to be filtered out=</t>
  </si>
  <si>
    <t>Gas flow =</t>
  </si>
  <si>
    <t>L/minute</t>
  </si>
  <si>
    <t>hours</t>
  </si>
  <si>
    <t>CO2 filtered per minute=</t>
  </si>
  <si>
    <t>Mass of Soda Lime in scrubber=</t>
  </si>
  <si>
    <t>Soda lime density=</t>
  </si>
  <si>
    <t>Soda lime version</t>
  </si>
  <si>
    <t>Molecular Sieve version</t>
  </si>
  <si>
    <t>Mass of molecular sieve</t>
  </si>
  <si>
    <t>Kg</t>
  </si>
  <si>
    <t>%</t>
  </si>
  <si>
    <t>Carbon dioxide absorption capacity</t>
  </si>
  <si>
    <t>L @ 30 degrees C</t>
  </si>
  <si>
    <t>L</t>
  </si>
  <si>
    <t>L/m^3</t>
  </si>
  <si>
    <t>Total gas volume that can be filtered</t>
  </si>
  <si>
    <t>m^3</t>
  </si>
  <si>
    <t xml:space="preserve">1g of Carbon Dioxide Gas </t>
  </si>
  <si>
    <t>Carbon Dioxide Scrubber Lifetime Calculator</t>
  </si>
  <si>
    <t>1 gram of CO2 at -30°C = 0.455 liters of expanded gas</t>
  </si>
  <si>
    <t>1 gram of CO2 at -15°C = 0.484 liters of expanded gas</t>
  </si>
  <si>
    <t>1 gram of CO2 at 0°C = 0.513 liters of expanded gas</t>
  </si>
  <si>
    <t>1 gram of CO2 at 15°C = 0.541 liters of expanded gas</t>
  </si>
  <si>
    <t>1 gram of CO2 at 20°C = 0.551 liters of expanded gas</t>
  </si>
  <si>
    <t>1 gram of CO2 at 30°C = 0.570 liters of expanded gas</t>
  </si>
  <si>
    <t>1 gram of CO2 at 40°C = 0.589 liters of expanded gas</t>
  </si>
  <si>
    <t>CO2 Filtration Life</t>
  </si>
  <si>
    <t>TotaL CO2 which can be absorbed=</t>
  </si>
  <si>
    <t>molecular sieve absorbancy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</si>
</sst>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0" fillId="3" borderId="1" xfId="0" applyNumberFormat="1" applyFill="1" applyBorder="1"/>
    <xf numFmtId="2" fontId="0" fillId="3" borderId="3" xfId="0" applyNumberFormat="1" applyFill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0" fillId="4" borderId="1" xfId="0" applyFill="1" applyBorder="1"/>
    <xf numFmtId="2" fontId="0" fillId="4" borderId="1" xfId="0" applyNumberForma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5" fillId="0" borderId="0" xfId="0" applyFont="1" applyAlignment="1">
      <alignment horizontal="right"/>
    </xf>
    <xf numFmtId="2" fontId="3" fillId="3" borderId="2" xfId="0" applyNumberFormat="1" applyFont="1" applyFill="1" applyBorder="1"/>
    <xf numFmtId="0" fontId="5" fillId="0" borderId="0" xfId="0" applyFont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" fillId="0" borderId="0" xfId="0" applyFont="1" applyAlignment="1">
      <alignment horizontal="left"/>
    </xf>
    <xf numFmtId="2" fontId="0" fillId="4" borderId="1" xfId="0" applyNumberForma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B27" sqref="B27"/>
    </sheetView>
  </sheetViews>
  <sheetFormatPr defaultRowHeight="15"/>
  <cols>
    <col min="1" max="1" width="37.7109375" customWidth="1"/>
    <col min="2" max="2" width="14.140625" customWidth="1"/>
    <col min="9" max="9" width="10.7109375" customWidth="1"/>
  </cols>
  <sheetData>
    <row r="1" spans="1:8" ht="26.25">
      <c r="B1" s="5" t="s">
        <v>28</v>
      </c>
    </row>
    <row r="2" spans="1:8" ht="26.25">
      <c r="B2" s="5" t="s">
        <v>16</v>
      </c>
      <c r="H2" s="6"/>
    </row>
    <row r="4" spans="1:8">
      <c r="A4" s="2" t="s">
        <v>14</v>
      </c>
      <c r="B4" s="23">
        <v>5</v>
      </c>
      <c r="C4" s="1" t="s">
        <v>0</v>
      </c>
    </row>
    <row r="5" spans="1:8">
      <c r="A5" s="2" t="s">
        <v>15</v>
      </c>
      <c r="B5" s="23">
        <v>0.9</v>
      </c>
      <c r="C5" s="1" t="s">
        <v>1</v>
      </c>
    </row>
    <row r="6" spans="1:8">
      <c r="A6" s="2" t="s">
        <v>4</v>
      </c>
      <c r="B6" s="23">
        <v>120</v>
      </c>
      <c r="C6" s="1" t="s">
        <v>5</v>
      </c>
    </row>
    <row r="7" spans="1:8">
      <c r="A7" s="2" t="s">
        <v>3</v>
      </c>
      <c r="B7" s="3">
        <f>B4/B5</f>
        <v>5.5555555555555554</v>
      </c>
      <c r="C7" s="1" t="s">
        <v>2</v>
      </c>
    </row>
    <row r="8" spans="1:8">
      <c r="A8" s="2" t="s">
        <v>37</v>
      </c>
      <c r="B8" s="3">
        <f>B7*B6</f>
        <v>666.66666666666663</v>
      </c>
      <c r="C8" s="1" t="s">
        <v>2</v>
      </c>
    </row>
    <row r="9" spans="1:8">
      <c r="A9" s="2" t="s">
        <v>7</v>
      </c>
      <c r="B9" s="23">
        <v>400</v>
      </c>
      <c r="C9" s="1" t="s">
        <v>6</v>
      </c>
    </row>
    <row r="10" spans="1:8">
      <c r="A10" s="2" t="s">
        <v>8</v>
      </c>
      <c r="B10" s="23">
        <v>0</v>
      </c>
      <c r="C10" s="1" t="s">
        <v>6</v>
      </c>
    </row>
    <row r="11" spans="1:8">
      <c r="A11" s="2" t="s">
        <v>9</v>
      </c>
      <c r="B11" s="3">
        <f>B9-B10</f>
        <v>400</v>
      </c>
      <c r="C11" s="1" t="s">
        <v>6</v>
      </c>
    </row>
    <row r="12" spans="1:8">
      <c r="A12" s="2" t="s">
        <v>10</v>
      </c>
      <c r="B12" s="23">
        <v>250</v>
      </c>
      <c r="C12" s="1" t="s">
        <v>11</v>
      </c>
    </row>
    <row r="13" spans="1:8" ht="15.75" thickBot="1">
      <c r="A13" s="2" t="s">
        <v>13</v>
      </c>
      <c r="B13" s="4">
        <f>B12*B9/1000000</f>
        <v>0.1</v>
      </c>
      <c r="C13" s="1" t="s">
        <v>11</v>
      </c>
    </row>
    <row r="14" spans="1:8" ht="16.5" thickTop="1" thickBot="1">
      <c r="A14" s="20" t="s">
        <v>36</v>
      </c>
      <c r="B14" s="21">
        <f>B8/((B11*B12/1000000)*60)</f>
        <v>111.1111111111111</v>
      </c>
      <c r="C14" s="22" t="s">
        <v>12</v>
      </c>
    </row>
    <row r="15" spans="1:8" ht="15.75" thickTop="1"/>
    <row r="16" spans="1:8" ht="26.25">
      <c r="B16" s="5" t="s">
        <v>17</v>
      </c>
    </row>
    <row r="17" spans="1:9" ht="5.25" customHeight="1"/>
    <row r="18" spans="1:9">
      <c r="A18" s="2" t="s">
        <v>18</v>
      </c>
      <c r="B18" s="24">
        <v>0.15</v>
      </c>
      <c r="C18" s="26" t="s">
        <v>19</v>
      </c>
      <c r="E18" s="9" t="s">
        <v>29</v>
      </c>
      <c r="F18" s="10"/>
      <c r="G18" s="10"/>
      <c r="H18" s="10"/>
      <c r="I18" s="11"/>
    </row>
    <row r="19" spans="1:9">
      <c r="A19" s="2" t="s">
        <v>38</v>
      </c>
      <c r="B19" s="24">
        <v>20</v>
      </c>
      <c r="C19" s="26" t="s">
        <v>20</v>
      </c>
      <c r="E19" s="12" t="s">
        <v>30</v>
      </c>
      <c r="F19" s="13"/>
      <c r="G19" s="14"/>
      <c r="H19" s="14"/>
      <c r="I19" s="15"/>
    </row>
    <row r="20" spans="1:9">
      <c r="A20" s="2" t="s">
        <v>27</v>
      </c>
      <c r="B20" s="25">
        <v>0.56999999999999995</v>
      </c>
      <c r="C20" s="1" t="s">
        <v>22</v>
      </c>
      <c r="E20" s="12" t="s">
        <v>31</v>
      </c>
      <c r="F20" s="13"/>
      <c r="G20" s="14"/>
      <c r="H20" s="14"/>
      <c r="I20" s="15"/>
    </row>
    <row r="21" spans="1:9">
      <c r="A21" s="2" t="s">
        <v>21</v>
      </c>
      <c r="B21" s="7">
        <f>B18*B19/100</f>
        <v>0.03</v>
      </c>
      <c r="C21" s="26" t="s">
        <v>19</v>
      </c>
      <c r="E21" s="16" t="s">
        <v>32</v>
      </c>
      <c r="F21" s="14"/>
      <c r="G21" s="14"/>
      <c r="H21" s="14"/>
      <c r="I21" s="15"/>
    </row>
    <row r="22" spans="1:9">
      <c r="A22" s="2" t="s">
        <v>21</v>
      </c>
      <c r="B22" s="7">
        <f>B21*1000*B20</f>
        <v>17.099999999999998</v>
      </c>
      <c r="C22" s="26" t="s">
        <v>23</v>
      </c>
      <c r="E22" s="16" t="s">
        <v>33</v>
      </c>
      <c r="F22" s="14"/>
      <c r="G22" s="14"/>
      <c r="H22" s="14"/>
      <c r="I22" s="15"/>
    </row>
    <row r="23" spans="1:9">
      <c r="A23" s="2" t="s">
        <v>7</v>
      </c>
      <c r="B23" s="23">
        <v>400</v>
      </c>
      <c r="C23" s="1" t="s">
        <v>6</v>
      </c>
      <c r="E23" s="16" t="s">
        <v>34</v>
      </c>
      <c r="F23" s="14"/>
      <c r="G23" s="14"/>
      <c r="H23" s="14"/>
      <c r="I23" s="15"/>
    </row>
    <row r="24" spans="1:9">
      <c r="A24" s="2" t="s">
        <v>7</v>
      </c>
      <c r="B24" s="27">
        <f>B23/1000</f>
        <v>0.4</v>
      </c>
      <c r="C24" s="1" t="s">
        <v>24</v>
      </c>
      <c r="E24" s="17" t="s">
        <v>35</v>
      </c>
      <c r="F24" s="18"/>
      <c r="G24" s="18"/>
      <c r="H24" s="18"/>
      <c r="I24" s="19"/>
    </row>
    <row r="25" spans="1:9">
      <c r="A25" s="2" t="s">
        <v>25</v>
      </c>
      <c r="B25" s="8">
        <f>B22/B24</f>
        <v>42.749999999999993</v>
      </c>
      <c r="C25" s="1" t="s">
        <v>26</v>
      </c>
    </row>
    <row r="26" spans="1:9" ht="15.75" thickBot="1">
      <c r="A26" s="2" t="s">
        <v>10</v>
      </c>
      <c r="B26" s="23">
        <v>250</v>
      </c>
      <c r="C26" s="1" t="s">
        <v>11</v>
      </c>
    </row>
    <row r="27" spans="1:9" ht="16.5" thickTop="1" thickBot="1">
      <c r="A27" s="20" t="s">
        <v>36</v>
      </c>
      <c r="B27" s="21">
        <f>(B25/(B26/1000))/60</f>
        <v>2.8499999999999996</v>
      </c>
      <c r="C27" s="22" t="s">
        <v>12</v>
      </c>
    </row>
    <row r="28" spans="1:9" ht="15.75" thickTop="1"/>
  </sheetData>
  <sheetProtection password="CB35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Samui easytek Co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Burton</dc:creator>
  <cp:lastModifiedBy>Stephen Burton</cp:lastModifiedBy>
  <dcterms:created xsi:type="dcterms:W3CDTF">2010-10-12T15:11:17Z</dcterms:created>
  <dcterms:modified xsi:type="dcterms:W3CDTF">2011-05-09T17:59:04Z</dcterms:modified>
</cp:coreProperties>
</file>